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<sst xmlns="http://schemas.openxmlformats.org/spreadsheetml/2006/main" count="832" uniqueCount="68">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</sst>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6" sqref="A6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>
        <v>12829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23658.450000000015</v>
      </c>
      <c r="AF7" s="54"/>
      <c r="AG7" s="40"/>
    </row>
    <row r="8" spans="1:55" ht="18" customHeight="1">
      <c r="A8" s="47" t="s">
        <v>30</v>
      </c>
      <c r="B8" s="33">
        <f>SUM(E8:AB8)</f>
        <v>61745.700000000004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>
        <v>2843.5</v>
      </c>
      <c r="M8" s="137">
        <v>3863</v>
      </c>
      <c r="N8" s="137">
        <v>9444.8</v>
      </c>
      <c r="O8" s="137">
        <v>5945.9</v>
      </c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119103.37000000004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104340.59999999998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71354.6</v>
      </c>
      <c r="AG9" s="69">
        <f>AG10+AG15+AG24+AG33+AG47+AG52+AG54+AG61+AG62+AG71+AG72+AG76+AG88+AG81+AG83+AG82+AG69+AG89+AG91+AG90+AG70+AG40+AG92</f>
        <v>204865.41348999998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>
        <v>2574.2</v>
      </c>
      <c r="M10" s="67">
        <v>0.9</v>
      </c>
      <c r="N10" s="67">
        <v>10.4</v>
      </c>
      <c r="O10" s="71">
        <v>54.6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7822.2</v>
      </c>
      <c r="AG10" s="72">
        <f>B10+C10-AF10</f>
        <v>15337.800000000003</v>
      </c>
      <c r="AH10" s="18"/>
    </row>
    <row r="11" spans="1:34" ht="15.75">
      <c r="A11" s="3" t="s">
        <v>5</v>
      </c>
      <c r="B11" s="72">
        <f>17148.9+260</f>
        <v>17408.9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>
        <v>2536.7</v>
      </c>
      <c r="M11" s="67"/>
      <c r="N11" s="67"/>
      <c r="O11" s="71">
        <v>27.1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7351.3</v>
      </c>
      <c r="AG11" s="72">
        <f>B11+C11-AF11</f>
        <v>12336.720000000001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26.5</v>
      </c>
      <c r="AG12" s="72">
        <f>B12+C12-AF12</f>
        <v>341.29999999999995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444.4000000000002</v>
      </c>
      <c r="AG14" s="72">
        <f>AG10-AG11-AG12-AG13</f>
        <v>2659.7800000000016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>
        <v>333</v>
      </c>
      <c r="M15" s="67">
        <v>923.2</v>
      </c>
      <c r="N15" s="67">
        <v>3162.3</v>
      </c>
      <c r="O15" s="71">
        <v>23.8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17690</v>
      </c>
      <c r="AG15" s="72">
        <f aca="true" t="shared" si="3" ref="AG15:AG31">B15+C15-AF15</f>
        <v>53110.20000000001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>
        <v>594.1</v>
      </c>
      <c r="N19" s="67">
        <v>2621.1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3281.8</v>
      </c>
      <c r="AG19" s="72">
        <f t="shared" si="3"/>
        <v>6457.099999999999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>
        <v>265.7</v>
      </c>
      <c r="M20" s="67">
        <v>13.7</v>
      </c>
      <c r="N20" s="67">
        <v>1.7</v>
      </c>
      <c r="O20" s="71">
        <v>14.9</v>
      </c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382.29999999999995</v>
      </c>
      <c r="AG20" s="72">
        <f t="shared" si="3"/>
        <v>1753.1499999999999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>
        <f>238.1+77.3</f>
        <v>315.4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446.59999999999997</v>
      </c>
      <c r="AG21" s="72">
        <f t="shared" si="3"/>
        <v>594.7090000000001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1450.5000000000005</v>
      </c>
      <c r="AG23" s="72">
        <f>B23+C23-AF23</f>
        <v>9702.221000000012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>
        <f>513.6+9223.7</f>
        <v>9737.300000000001</v>
      </c>
      <c r="M24" s="67">
        <f>482.3+471.7</f>
        <v>954</v>
      </c>
      <c r="N24" s="67">
        <v>91.5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12538.900000000001</v>
      </c>
      <c r="AG24" s="72">
        <f t="shared" si="3"/>
        <v>29992.599999999984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>
        <v>9223.7</v>
      </c>
      <c r="M25" s="145">
        <v>471.7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10455.2</v>
      </c>
      <c r="AG25" s="160">
        <f t="shared" si="3"/>
        <v>5547.399999999998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12538.900000000001</v>
      </c>
      <c r="AG32" s="72">
        <f>AG24</f>
        <v>29992.599999999984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>
        <v>85.8</v>
      </c>
      <c r="M33" s="67"/>
      <c r="N33" s="67">
        <v>1.8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137.60000000000002</v>
      </c>
      <c r="AG33" s="72">
        <f aca="true" t="shared" si="6" ref="AG33:AG38">B33+C33-AF33</f>
        <v>3991.89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>
        <v>0.1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20.599999999999998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53.59999999999999</v>
      </c>
      <c r="AG39" s="72">
        <f>AG33-AG34-AG36-AG38-AG35-AG37</f>
        <v>319.72000000000025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852.766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24.650000000000226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>
        <f>328.8-1.6</f>
        <v>327.2</v>
      </c>
      <c r="M47" s="79">
        <v>12.8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637.9999999999999</v>
      </c>
      <c r="AG47" s="72">
        <f>B47+C47-AF47</f>
        <v>1511.3942299999962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>
        <v>312.1</v>
      </c>
      <c r="M49" s="67">
        <v>9.5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491.1</v>
      </c>
      <c r="AG49" s="72">
        <f>B49+C49-AF49</f>
        <v>862.9720000000001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115.99999999999996</v>
      </c>
      <c r="AG51" s="72">
        <f>AG47-AG49-AG48</f>
        <v>572.5472299999961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>
        <v>462.3</v>
      </c>
      <c r="N52" s="67">
        <v>128.1</v>
      </c>
      <c r="O52" s="71">
        <v>21.2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2322.2999999999997</v>
      </c>
      <c r="AG52" s="72">
        <f aca="true" t="shared" si="11" ref="AG52:AG59">B52+C52-AF52</f>
        <v>6373.11226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>
        <v>488.7</v>
      </c>
      <c r="M54" s="67">
        <v>19</v>
      </c>
      <c r="N54" s="67">
        <v>6.2</v>
      </c>
      <c r="O54" s="71">
        <v>185.8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1258.6999999999998</v>
      </c>
      <c r="AG54" s="72">
        <f t="shared" si="11"/>
        <v>1772.2129999999997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>
        <v>0.4</v>
      </c>
      <c r="M57" s="144"/>
      <c r="N57" s="144">
        <v>4.3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12.3</v>
      </c>
      <c r="AG57" s="144">
        <f t="shared" si="11"/>
        <v>44.73600000000012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648.9999999999999</v>
      </c>
      <c r="AG60" s="72">
        <f>AG54-AG55-AG57-AG59-AG56-AG58</f>
        <v>875.5699999999996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>
        <v>10.5</v>
      </c>
      <c r="M62" s="72">
        <v>814.6</v>
      </c>
      <c r="N62" s="72">
        <v>17.2</v>
      </c>
      <c r="O62" s="72">
        <v>439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1348.7</v>
      </c>
      <c r="AG62" s="72">
        <f t="shared" si="14"/>
        <v>4806.539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1097.1</v>
      </c>
      <c r="AG63" s="72">
        <f t="shared" si="14"/>
        <v>1804.1040000000003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>
        <v>4.2</v>
      </c>
      <c r="M65" s="67"/>
      <c r="N65" s="67">
        <v>10.2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38.599999999999994</v>
      </c>
      <c r="AG65" s="72">
        <f t="shared" si="14"/>
        <v>65.00000000000001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>
        <v>0.4</v>
      </c>
      <c r="M66" s="67"/>
      <c r="N66" s="67">
        <v>0.3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6.5</v>
      </c>
      <c r="AG66" s="72">
        <f t="shared" si="14"/>
        <v>135.94500000000002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206.5</v>
      </c>
      <c r="AG68" s="72">
        <f>AG62-AG63-AG66-AG67-AG65-AG64</f>
        <v>2691.4899999999993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>
        <v>9.8</v>
      </c>
      <c r="M72" s="67"/>
      <c r="N72" s="67">
        <v>0.7</v>
      </c>
      <c r="O72" s="67">
        <v>12.1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399.50000000000006</v>
      </c>
      <c r="AG72" s="130">
        <f t="shared" si="16"/>
        <v>3582.8</v>
      </c>
      <c r="AH72" s="86">
        <f>AG72+AG69+AG76</f>
        <v>7142.598999999999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12.1</v>
      </c>
      <c r="AG75" s="130">
        <f t="shared" si="16"/>
        <v>90.70000000000002</v>
      </c>
    </row>
    <row r="76" spans="1:35" s="11" customFormat="1" ht="15.75">
      <c r="A76" s="12" t="s">
        <v>48</v>
      </c>
      <c r="B76" s="72">
        <f>268.6+170.4-107</f>
        <v>332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86.2</v>
      </c>
      <c r="AG76" s="130">
        <f t="shared" si="16"/>
        <v>476.85999999999996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</f>
        <v>6406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>
        <v>1140.2</v>
      </c>
      <c r="M89" s="67">
        <v>2083.8</v>
      </c>
      <c r="N89" s="67">
        <v>254.9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6003</v>
      </c>
      <c r="AG89" s="72">
        <f t="shared" si="16"/>
        <v>2325.699999999997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</f>
        <v>47665.6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>
        <v>398.6</v>
      </c>
      <c r="M92" s="67">
        <v>4382.3</v>
      </c>
      <c r="N92" s="67">
        <v>345.9</v>
      </c>
      <c r="O92" s="67">
        <v>705.2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17217.100000000002</v>
      </c>
      <c r="AG92" s="72">
        <f t="shared" si="16"/>
        <v>73992.59999999999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104340.59999999998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71354.6</v>
      </c>
      <c r="AG94" s="84">
        <f>AG10+AG15+AG24+AG33+AG47+AG52+AG54+AG61+AG62+AG69+AG71+AG72+AG76+AG81+AG82+AG83+AG88+AG89+AG90+AG91+AG70+AG40+AG92</f>
        <v>204865.41348999998</v>
      </c>
    </row>
    <row r="95" spans="1:33" ht="15.75">
      <c r="A95" s="3" t="s">
        <v>5</v>
      </c>
      <c r="B95" s="22">
        <f>B11+B17+B26+B34+B55+B63+B73+B41+B77+B48</f>
        <v>54779.41200000001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21707.5</v>
      </c>
      <c r="AG95" s="71">
        <f>B95+C95-AF95</f>
        <v>50759.432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1131.2</v>
      </c>
      <c r="AG96" s="71">
        <f>B96+C96-AF96</f>
        <v>3621.6620000000003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3320.3999999999996</v>
      </c>
      <c r="AG98" s="71">
        <f>B98+C98-AF98</f>
        <v>6812.386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949.8</v>
      </c>
      <c r="AG99" s="71">
        <f>B99+C99-AF99</f>
        <v>4788.445000000001</v>
      </c>
    </row>
    <row r="100" spans="1:33" ht="12.75">
      <c r="A100" s="1" t="s">
        <v>35</v>
      </c>
      <c r="B100" s="2">
        <f aca="true" t="shared" si="24" ref="B100:AD100">B94-B95-B96-B97-B98-B99</f>
        <v>110940.67848999999</v>
      </c>
      <c r="C100" s="20">
        <f t="shared" si="24"/>
        <v>72178.20999999998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44245.700000000004</v>
      </c>
      <c r="AG100" s="85">
        <f>AG94-AG95-AG96-AG97-AG98-AG99</f>
        <v>138873.18848999997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2018-07-18T09:58:46Z</dcterms:modified>
  <cp:category/>
  <cp:version/>
  <cp:contentType/>
  <cp:contentStatus/>
</cp:coreProperties>
</file>